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Томск\На сайт\"/>
    </mc:Choice>
  </mc:AlternateContent>
  <bookViews>
    <workbookView xWindow="0" yWindow="0" windowWidth="21600" windowHeight="9030"/>
  </bookViews>
  <sheets>
    <sheet name="Радио" sheetId="1" r:id="rId1"/>
  </sheets>
  <definedNames>
    <definedName name="_xlnm._FilterDatabase" localSheetId="0" hidden="1">Радио!$A$1:$L$2</definedName>
  </definedName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J6" i="1"/>
  <c r="I6" i="1"/>
  <c r="H6" i="1"/>
  <c r="G6" i="1"/>
  <c r="F6" i="1"/>
  <c r="E6" i="1"/>
  <c r="J5" i="1"/>
  <c r="I5" i="1"/>
  <c r="H5" i="1"/>
  <c r="G5" i="1"/>
  <c r="F5" i="1"/>
  <c r="E5" i="1"/>
  <c r="J4" i="1"/>
  <c r="I4" i="1"/>
  <c r="H4" i="1"/>
  <c r="G4" i="1"/>
  <c r="F4" i="1"/>
  <c r="E4" i="1"/>
  <c r="J3" i="1"/>
  <c r="I3" i="1"/>
  <c r="H3" i="1"/>
  <c r="G3" i="1"/>
  <c r="F3" i="1"/>
  <c r="E3" i="1"/>
  <c r="J2" i="1"/>
  <c r="I2" i="1"/>
  <c r="H2" i="1"/>
  <c r="G2" i="1"/>
  <c r="F2" i="1"/>
  <c r="E2" i="1"/>
</calcChain>
</file>

<file path=xl/sharedStrings.xml><?xml version="1.0" encoding="utf-8"?>
<sst xmlns="http://schemas.openxmlformats.org/spreadsheetml/2006/main" count="42" uniqueCount="27">
  <si>
    <t>Город</t>
  </si>
  <si>
    <t xml:space="preserve">Вид рекламы </t>
  </si>
  <si>
    <t>Радиостанция</t>
  </si>
  <si>
    <t>Охват территории</t>
  </si>
  <si>
    <t>Целевая аудитория</t>
  </si>
  <si>
    <t>Реклама на радио</t>
  </si>
  <si>
    <t>Европа плюс</t>
  </si>
  <si>
    <t>Город + 50 км в радиусе</t>
  </si>
  <si>
    <t>Томск</t>
  </si>
  <si>
    <t>Дорожное радио</t>
  </si>
  <si>
    <t>Ретро ФМ</t>
  </si>
  <si>
    <t>Новое радио</t>
  </si>
  <si>
    <t>Радио 7</t>
  </si>
  <si>
    <t>Детское радио</t>
  </si>
  <si>
    <t>Количество выходов</t>
  </si>
  <si>
    <t>Ролик 5 сек.</t>
  </si>
  <si>
    <t>Ролик 10 сек.</t>
  </si>
  <si>
    <t>Ролик 15 сек.</t>
  </si>
  <si>
    <t>Ролик 20 сек.</t>
  </si>
  <si>
    <t>Ролик 25 сек.</t>
  </si>
  <si>
    <t>Ролик 30 сек.</t>
  </si>
  <si>
    <t>Возраст: от 15 до 49 лет. Пол: мужчины 55%, женщины 45%</t>
  </si>
  <si>
    <t>Возраст: от 20 до 59 лет. Пол: мужчины 59%, женщины 41%</t>
  </si>
  <si>
    <t>Возраст: от 35 до 54 лет. Пол: мужчины 42%, женщины 58%</t>
  </si>
  <si>
    <t>Возраст: от 20 до 55 лет. Пол: мужчины 62%, женщины 38%</t>
  </si>
  <si>
    <t>Возраст: от 25 до 49 лет. Пол: мужчины 51%, женщины 49%</t>
  </si>
  <si>
    <t>Возраст: от 10 до 50 лет. Пол: мужчины 29%, женщины 71%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</si>
</sst>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05A5A56F-A8E9-AC4D-A35F-9A9FC38B5522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" personId="{05A5A56F-A8E9-AC4D-A35F-9A9FC38B5522}" id="{007800D3-00EF-4763-A273-003600F6001A}" done="0">
    <text xml:space="preserve">Укажите ролик нужной длины, и стоимость пересчитается. Допустимые значения: 
5, 10, 15, 20, 25, 30 сек.  
</text>
  </threadedComment>
  <threadedComment ref="F8" personId="{05A5A56F-A8E9-AC4D-A35F-9A9FC38B5522}" id="{00D400FC-0074-4E18-B6E6-00650065000F}" done="0">
    <text xml:space="preserve">Укажите нужное значение, и стоимость пересчитается
</text>
  </threadedComment>
  <threadedComment ref="G8" personId="{05A5A56F-A8E9-AC4D-A35F-9A9FC38B5522}" id="{00E60028-0002-43BC-8AB4-006D00310013}" done="0">
    <text xml:space="preserve">Укажите нужное количество дней, и стоимость пересчитается. Допустимые значения: от 1 дня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D3" sqref="D3"/>
    </sheetView>
  </sheetViews>
  <sheetFormatPr defaultRowHeight="12.75" x14ac:dyDescent="0.2"/>
  <cols>
    <col min="1" max="1" width="10.5703125" style="1" customWidth="1"/>
    <col min="2" max="2" width="16.42578125" style="1" customWidth="1"/>
    <col min="3" max="3" width="16.7109375" style="1" customWidth="1"/>
    <col min="4" max="4" width="22.42578125" style="1" customWidth="1"/>
    <col min="5" max="5" width="15.28515625" style="1" customWidth="1"/>
    <col min="6" max="10" width="16.28515625" style="1" customWidth="1"/>
    <col min="11" max="11" width="20.7109375" style="1" customWidth="1"/>
    <col min="12" max="12" width="21.42578125" style="3" customWidth="1"/>
    <col min="13" max="16384" width="9.140625" style="1"/>
  </cols>
  <sheetData>
    <row r="1" spans="1:12" x14ac:dyDescent="0.2">
      <c r="A1" s="4" t="s">
        <v>0</v>
      </c>
      <c r="B1" s="4" t="s">
        <v>1</v>
      </c>
      <c r="C1" s="4" t="s">
        <v>2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3</v>
      </c>
      <c r="L1" s="5" t="s">
        <v>4</v>
      </c>
    </row>
    <row r="2" spans="1:12" ht="38.25" x14ac:dyDescent="0.2">
      <c r="A2" s="6" t="s">
        <v>8</v>
      </c>
      <c r="B2" s="6" t="s">
        <v>5</v>
      </c>
      <c r="C2" s="6" t="s">
        <v>6</v>
      </c>
      <c r="D2" s="6">
        <v>1</v>
      </c>
      <c r="E2" s="2">
        <f>45*5*D2</f>
        <v>225</v>
      </c>
      <c r="F2" s="2">
        <f>45*10*D2</f>
        <v>450</v>
      </c>
      <c r="G2" s="2">
        <f>45*15*D2</f>
        <v>675</v>
      </c>
      <c r="H2" s="2">
        <f>45*20*D2</f>
        <v>900</v>
      </c>
      <c r="I2" s="2">
        <f>45*25*D2</f>
        <v>1125</v>
      </c>
      <c r="J2" s="2">
        <f>45*30*D2</f>
        <v>1350</v>
      </c>
      <c r="K2" s="6" t="s">
        <v>7</v>
      </c>
      <c r="L2" s="7" t="s">
        <v>21</v>
      </c>
    </row>
    <row r="3" spans="1:12" ht="38.25" x14ac:dyDescent="0.2">
      <c r="A3" s="6" t="s">
        <v>8</v>
      </c>
      <c r="B3" s="6" t="s">
        <v>5</v>
      </c>
      <c r="C3" s="6" t="s">
        <v>9</v>
      </c>
      <c r="D3" s="6">
        <v>1</v>
      </c>
      <c r="E3" s="2">
        <f>45*5*D3</f>
        <v>225</v>
      </c>
      <c r="F3" s="2">
        <f>45*10*D3</f>
        <v>450</v>
      </c>
      <c r="G3" s="2">
        <f>45*15*D3</f>
        <v>675</v>
      </c>
      <c r="H3" s="2">
        <f>45*20*D3</f>
        <v>900</v>
      </c>
      <c r="I3" s="2">
        <f>45*25*D3</f>
        <v>1125</v>
      </c>
      <c r="J3" s="2">
        <f>45*30*D3</f>
        <v>1350</v>
      </c>
      <c r="K3" s="6" t="s">
        <v>7</v>
      </c>
      <c r="L3" s="7" t="s">
        <v>22</v>
      </c>
    </row>
    <row r="4" spans="1:12" ht="38.25" x14ac:dyDescent="0.2">
      <c r="A4" s="6" t="s">
        <v>8</v>
      </c>
      <c r="B4" s="6" t="s">
        <v>5</v>
      </c>
      <c r="C4" s="6" t="s">
        <v>10</v>
      </c>
      <c r="D4" s="6">
        <v>1</v>
      </c>
      <c r="E4" s="2">
        <f>30*5*D4</f>
        <v>150</v>
      </c>
      <c r="F4" s="2">
        <f>30*10*D4</f>
        <v>300</v>
      </c>
      <c r="G4" s="2">
        <f>30*15*D4</f>
        <v>450</v>
      </c>
      <c r="H4" s="2">
        <f>30*20*D4</f>
        <v>600</v>
      </c>
      <c r="I4" s="2">
        <f>30*25*D4</f>
        <v>750</v>
      </c>
      <c r="J4" s="2">
        <f>30*30*D4</f>
        <v>900</v>
      </c>
      <c r="K4" s="6" t="s">
        <v>7</v>
      </c>
      <c r="L4" s="7" t="s">
        <v>23</v>
      </c>
    </row>
    <row r="5" spans="1:12" ht="38.25" x14ac:dyDescent="0.2">
      <c r="A5" s="6" t="s">
        <v>8</v>
      </c>
      <c r="B5" s="6" t="s">
        <v>5</v>
      </c>
      <c r="C5" s="6" t="s">
        <v>11</v>
      </c>
      <c r="D5" s="6">
        <v>1</v>
      </c>
      <c r="E5" s="2">
        <f>25*5*D5</f>
        <v>125</v>
      </c>
      <c r="F5" s="2">
        <f>25*10*D5</f>
        <v>250</v>
      </c>
      <c r="G5" s="2">
        <f>25*15*D5</f>
        <v>375</v>
      </c>
      <c r="H5" s="2">
        <f>25*20*D5</f>
        <v>500</v>
      </c>
      <c r="I5" s="2">
        <f>25*25*D5</f>
        <v>625</v>
      </c>
      <c r="J5" s="2">
        <f>25*30*D5</f>
        <v>750</v>
      </c>
      <c r="K5" s="6" t="s">
        <v>7</v>
      </c>
      <c r="L5" s="7" t="s">
        <v>24</v>
      </c>
    </row>
    <row r="6" spans="1:12" ht="38.25" x14ac:dyDescent="0.2">
      <c r="A6" s="6" t="s">
        <v>8</v>
      </c>
      <c r="B6" s="6" t="s">
        <v>5</v>
      </c>
      <c r="C6" s="6" t="s">
        <v>12</v>
      </c>
      <c r="D6" s="6">
        <v>1</v>
      </c>
      <c r="E6" s="2">
        <f>25*5*D6</f>
        <v>125</v>
      </c>
      <c r="F6" s="2">
        <f>25*10*D6</f>
        <v>250</v>
      </c>
      <c r="G6" s="2">
        <f>25*15*D6</f>
        <v>375</v>
      </c>
      <c r="H6" s="2">
        <f>25*20*D6</f>
        <v>500</v>
      </c>
      <c r="I6" s="2">
        <f>25*25*D6</f>
        <v>625</v>
      </c>
      <c r="J6" s="2">
        <f>25*30*D6</f>
        <v>750</v>
      </c>
      <c r="K6" s="6" t="s">
        <v>7</v>
      </c>
      <c r="L6" s="7" t="s">
        <v>25</v>
      </c>
    </row>
    <row r="7" spans="1:12" ht="38.25" x14ac:dyDescent="0.2">
      <c r="A7" s="6" t="s">
        <v>8</v>
      </c>
      <c r="B7" s="6" t="s">
        <v>5</v>
      </c>
      <c r="C7" s="6" t="s">
        <v>13</v>
      </c>
      <c r="D7" s="6">
        <v>1</v>
      </c>
      <c r="E7" s="2">
        <f>20*5*D7</f>
        <v>100</v>
      </c>
      <c r="F7" s="2">
        <f>20*10*D7</f>
        <v>200</v>
      </c>
      <c r="G7" s="2">
        <f>20*15*D7</f>
        <v>300</v>
      </c>
      <c r="H7" s="2">
        <f>20*20*D7</f>
        <v>400</v>
      </c>
      <c r="I7" s="2">
        <f>20*25*D7</f>
        <v>500</v>
      </c>
      <c r="J7" s="2">
        <f>20*30*D7</f>
        <v>600</v>
      </c>
      <c r="K7" s="6" t="s">
        <v>7</v>
      </c>
      <c r="L7" s="7" t="s">
        <v>26</v>
      </c>
    </row>
  </sheetData>
  <autoFilter ref="A1:L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Радио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2015-06-05T18:19:34Z</dcterms:created>
  <dcterms:modified xsi:type="dcterms:W3CDTF">2026-04-25T18:16:40Z</dcterms:modified>
</cp:coreProperties>
</file>